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'Sheet1'!$B$3:$M$56</definedName>
  </definedNames>
  <calcPr fullCalcOnLoad="1"/>
</workbook>
</file>

<file path=xl/sharedStrings.xml><?xml version="1.0" encoding="utf-8"?>
<sst xmlns="http://schemas.openxmlformats.org/spreadsheetml/2006/main" count="85" uniqueCount="33">
  <si>
    <t>Power output</t>
  </si>
  <si>
    <t>Voltage</t>
  </si>
  <si>
    <t>Current</t>
  </si>
  <si>
    <t>W</t>
  </si>
  <si>
    <t>A</t>
  </si>
  <si>
    <t>V</t>
  </si>
  <si>
    <t>Cable area</t>
  </si>
  <si>
    <t>sq.mm</t>
  </si>
  <si>
    <t>Loss</t>
  </si>
  <si>
    <t>Ohms/km</t>
  </si>
  <si>
    <t>Cable diameter</t>
  </si>
  <si>
    <t>mm</t>
  </si>
  <si>
    <t>Cable length</t>
  </si>
  <si>
    <t>m</t>
  </si>
  <si>
    <t>Power Loss due to Cable Length - PowerPal Micro-hydro Generators</t>
  </si>
  <si>
    <t xml:space="preserve">Note - Use for cable diameters 1.0, 1.1, 1.2, 1.3, 1.4, 1.5 and 2.0 only. </t>
  </si>
  <si>
    <t>Power loss</t>
  </si>
  <si>
    <t>Avail. Power</t>
  </si>
  <si>
    <t>Voltage loss</t>
  </si>
  <si>
    <t>Avail. Voltage</t>
  </si>
  <si>
    <r>
      <t xml:space="preserve">Insert data into the blue fields to observe the </t>
    </r>
    <r>
      <rPr>
        <sz val="10"/>
        <color indexed="10"/>
        <rFont val="Arial"/>
        <family val="2"/>
      </rPr>
      <t>available power and voltage</t>
    </r>
    <r>
      <rPr>
        <sz val="10"/>
        <rFont val="Arial"/>
        <family val="2"/>
      </rPr>
      <t xml:space="preserve"> after power loss. Do not change other fields.</t>
    </r>
  </si>
  <si>
    <t xml:space="preserve"> </t>
  </si>
  <si>
    <t>For 3kW system:</t>
  </si>
  <si>
    <t>For 4kW system</t>
  </si>
  <si>
    <t>Gauge</t>
  </si>
  <si>
    <t>AWG</t>
  </si>
  <si>
    <t>sq. mm</t>
  </si>
  <si>
    <t>(mm)</t>
  </si>
  <si>
    <t>Area</t>
  </si>
  <si>
    <t>Diameter</t>
  </si>
  <si>
    <t>AWG= American Wire Gauge</t>
  </si>
  <si>
    <t>Cable Length</t>
  </si>
  <si>
    <t>Miles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</si>
</sst>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0.0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6"/>
  <sheetViews>
    <sheetView tabSelected="1" zoomScale="75" zoomScaleNormal="75" workbookViewId="0" topLeftCell="A4">
      <selection activeCell="E8" sqref="E8"/>
    </sheetView>
  </sheetViews>
  <sheetFormatPr defaultColWidth="9.140625" defaultRowHeight="12.75"/>
  <cols>
    <col min="1" max="1" width="6.140625" style="0" customWidth="1"/>
    <col min="2" max="2" width="11.421875" style="0" customWidth="1"/>
    <col min="5" max="5" width="12.57421875" style="0" customWidth="1"/>
    <col min="8" max="8" width="11.00390625" style="0" customWidth="1"/>
    <col min="9" max="9" width="11.00390625" style="11" customWidth="1"/>
    <col min="10" max="10" width="10.421875" style="0" customWidth="1"/>
    <col min="11" max="11" width="10.7109375" style="0" customWidth="1"/>
    <col min="12" max="12" width="10.8515625" style="0" customWidth="1"/>
    <col min="13" max="13" width="11.8515625" style="0" customWidth="1"/>
  </cols>
  <sheetData>
    <row r="3" spans="3:9" ht="12.75">
      <c r="C3" s="6"/>
      <c r="D3" s="6" t="s">
        <v>14</v>
      </c>
      <c r="E3" s="6"/>
      <c r="F3" s="6"/>
      <c r="G3" s="6"/>
      <c r="H3" s="6"/>
      <c r="I3" s="12"/>
    </row>
    <row r="5" spans="2:13" s="1" customFormat="1" ht="12.75">
      <c r="B5" s="1" t="s">
        <v>0</v>
      </c>
      <c r="C5" s="1" t="s">
        <v>1</v>
      </c>
      <c r="D5" s="1" t="s">
        <v>2</v>
      </c>
      <c r="E5" s="1" t="s">
        <v>10</v>
      </c>
      <c r="F5" s="1" t="s">
        <v>6</v>
      </c>
      <c r="G5" s="1" t="s">
        <v>8</v>
      </c>
      <c r="H5" s="1" t="s">
        <v>12</v>
      </c>
      <c r="I5" s="13" t="s">
        <v>31</v>
      </c>
      <c r="J5" s="1" t="s">
        <v>16</v>
      </c>
      <c r="K5" s="1" t="s">
        <v>17</v>
      </c>
      <c r="L5" s="1" t="s">
        <v>18</v>
      </c>
      <c r="M5" s="1" t="s">
        <v>19</v>
      </c>
    </row>
    <row r="6" spans="2:13" s="1" customFormat="1" ht="12.75">
      <c r="B6" s="1" t="s">
        <v>3</v>
      </c>
      <c r="C6" s="1" t="s">
        <v>5</v>
      </c>
      <c r="D6" s="1" t="s">
        <v>4</v>
      </c>
      <c r="E6" s="1" t="s">
        <v>11</v>
      </c>
      <c r="F6" s="1" t="s">
        <v>7</v>
      </c>
      <c r="G6" s="1" t="s">
        <v>9</v>
      </c>
      <c r="H6" s="1" t="s">
        <v>13</v>
      </c>
      <c r="I6" s="13" t="s">
        <v>32</v>
      </c>
      <c r="J6" s="1" t="s">
        <v>3</v>
      </c>
      <c r="K6" s="1" t="s">
        <v>3</v>
      </c>
      <c r="L6" s="1" t="s">
        <v>5</v>
      </c>
      <c r="M6" s="1" t="s">
        <v>5</v>
      </c>
    </row>
    <row r="7" spans="2:13" ht="12.75">
      <c r="B7" s="5">
        <v>650</v>
      </c>
      <c r="C7" s="5">
        <v>260</v>
      </c>
      <c r="D7" s="3">
        <f>B7/C7</f>
        <v>2.5</v>
      </c>
      <c r="E7" s="5">
        <v>1.5</v>
      </c>
      <c r="F7" s="3">
        <f>3.14159*(E7/2)*(E7/2)</f>
        <v>1.7671443749999998</v>
      </c>
      <c r="G7">
        <f>IF(E7=1,21.9,IF(E7=1.1,18.1,IF(E7=1.2,15.2,IF(E7=1.3,13,IF(E7=1.4,11.2,IF(E7=1.5,9.7,IF(E7=2,5.47)))))))</f>
        <v>9.7</v>
      </c>
      <c r="H7" s="5">
        <v>1300</v>
      </c>
      <c r="I7" s="14">
        <f>H7*39/(5280*12)</f>
        <v>0.8001893939393939</v>
      </c>
      <c r="J7" s="9">
        <f>D7*D7*G7*(H7/1000)*2</f>
        <v>157.625</v>
      </c>
      <c r="K7" s="7">
        <f>B7-J7</f>
        <v>492.375</v>
      </c>
      <c r="L7" s="8">
        <f>D7*G7*(H7/1000)*2</f>
        <v>63.050000000000004</v>
      </c>
      <c r="M7" s="7">
        <f>C7-L7</f>
        <v>196.95</v>
      </c>
    </row>
    <row r="8" spans="4:10" ht="12.75">
      <c r="D8" s="3"/>
      <c r="F8" s="2"/>
      <c r="H8" t="s">
        <v>21</v>
      </c>
      <c r="J8" s="4"/>
    </row>
    <row r="9" spans="2:10" ht="12.75">
      <c r="B9" s="10" t="s">
        <v>20</v>
      </c>
      <c r="D9" s="3"/>
      <c r="F9" s="2"/>
      <c r="J9" s="4"/>
    </row>
    <row r="10" spans="2:10" ht="12.75">
      <c r="B10" t="s">
        <v>15</v>
      </c>
      <c r="D10" s="3"/>
      <c r="F10" s="2"/>
      <c r="J10" s="4"/>
    </row>
    <row r="11" spans="4:10" ht="12.75">
      <c r="D11" s="3"/>
      <c r="F11" s="2"/>
      <c r="J11" s="4"/>
    </row>
    <row r="12" spans="4:10" ht="12.75">
      <c r="D12" s="3"/>
      <c r="F12" s="2"/>
      <c r="J12" s="4"/>
    </row>
    <row r="13" spans="2:10" ht="12.75">
      <c r="B13" s="6" t="s">
        <v>22</v>
      </c>
      <c r="D13" s="3"/>
      <c r="F13" s="2"/>
      <c r="J13" s="4"/>
    </row>
    <row r="14" spans="2:13" s="1" customFormat="1" ht="12.75">
      <c r="B14" s="1" t="s">
        <v>0</v>
      </c>
      <c r="C14" s="1" t="s">
        <v>1</v>
      </c>
      <c r="D14" s="1" t="s">
        <v>2</v>
      </c>
      <c r="E14" s="1" t="s">
        <v>10</v>
      </c>
      <c r="F14" s="1" t="s">
        <v>6</v>
      </c>
      <c r="G14" s="1" t="s">
        <v>8</v>
      </c>
      <c r="H14" s="1" t="s">
        <v>12</v>
      </c>
      <c r="I14" s="13" t="s">
        <v>31</v>
      </c>
      <c r="J14" s="1" t="s">
        <v>16</v>
      </c>
      <c r="K14" s="1" t="s">
        <v>17</v>
      </c>
      <c r="L14" s="1" t="s">
        <v>18</v>
      </c>
      <c r="M14" s="1" t="s">
        <v>19</v>
      </c>
    </row>
    <row r="15" spans="2:13" s="1" customFormat="1" ht="12.75">
      <c r="B15" s="1" t="s">
        <v>3</v>
      </c>
      <c r="C15" s="1" t="s">
        <v>5</v>
      </c>
      <c r="D15" s="1" t="s">
        <v>4</v>
      </c>
      <c r="E15" s="1" t="s">
        <v>11</v>
      </c>
      <c r="F15" s="1" t="s">
        <v>7</v>
      </c>
      <c r="G15" s="1" t="s">
        <v>9</v>
      </c>
      <c r="H15" s="1" t="s">
        <v>13</v>
      </c>
      <c r="I15" s="13" t="s">
        <v>32</v>
      </c>
      <c r="J15" s="1" t="s">
        <v>3</v>
      </c>
      <c r="K15" s="1" t="s">
        <v>3</v>
      </c>
      <c r="L15" s="1" t="s">
        <v>5</v>
      </c>
      <c r="M15" s="1" t="s">
        <v>5</v>
      </c>
    </row>
    <row r="16" spans="2:13" ht="12.75">
      <c r="B16" s="5">
        <v>3000</v>
      </c>
      <c r="C16" s="5">
        <v>400</v>
      </c>
      <c r="D16" s="3">
        <f>B16/C16</f>
        <v>7.5</v>
      </c>
      <c r="E16" s="11">
        <v>4.5</v>
      </c>
      <c r="F16" s="3">
        <f>3.14159*(E16/2)*(E16/2)</f>
        <v>15.904299375</v>
      </c>
      <c r="G16">
        <v>0.6</v>
      </c>
      <c r="H16" s="5">
        <v>1000</v>
      </c>
      <c r="I16" s="14">
        <f>H16*39/(5280*12)</f>
        <v>0.615530303030303</v>
      </c>
      <c r="J16" s="9">
        <f>D16*D16*G16*(H16/1000)*2</f>
        <v>67.5</v>
      </c>
      <c r="K16" s="7">
        <f>B16-J16</f>
        <v>2932.5</v>
      </c>
      <c r="L16" s="8">
        <f>D16*G16*(H16/1000)*2</f>
        <v>9</v>
      </c>
      <c r="M16" s="7">
        <f>C16-L16</f>
        <v>391</v>
      </c>
    </row>
    <row r="17" spans="4:10" ht="12.75">
      <c r="D17" s="3"/>
      <c r="F17" s="2"/>
      <c r="J17" s="4"/>
    </row>
    <row r="18" ht="12.75">
      <c r="J18" s="4"/>
    </row>
    <row r="19" ht="12.75">
      <c r="B19" s="6" t="s">
        <v>23</v>
      </c>
    </row>
    <row r="20" spans="2:13" s="1" customFormat="1" ht="12.75">
      <c r="B20" s="1" t="s">
        <v>0</v>
      </c>
      <c r="C20" s="1" t="s">
        <v>1</v>
      </c>
      <c r="D20" s="1" t="s">
        <v>2</v>
      </c>
      <c r="E20" s="1" t="s">
        <v>10</v>
      </c>
      <c r="F20" s="1" t="s">
        <v>6</v>
      </c>
      <c r="G20" s="1" t="s">
        <v>8</v>
      </c>
      <c r="H20" s="1" t="s">
        <v>12</v>
      </c>
      <c r="I20" s="13" t="s">
        <v>31</v>
      </c>
      <c r="J20" s="1" t="s">
        <v>16</v>
      </c>
      <c r="K20" s="1" t="s">
        <v>17</v>
      </c>
      <c r="L20" s="1" t="s">
        <v>18</v>
      </c>
      <c r="M20" s="1" t="s">
        <v>19</v>
      </c>
    </row>
    <row r="21" spans="2:13" s="1" customFormat="1" ht="12.75">
      <c r="B21" s="1" t="s">
        <v>3</v>
      </c>
      <c r="C21" s="1" t="s">
        <v>5</v>
      </c>
      <c r="D21" s="1" t="s">
        <v>4</v>
      </c>
      <c r="E21" s="1" t="s">
        <v>11</v>
      </c>
      <c r="F21" s="1" t="s">
        <v>7</v>
      </c>
      <c r="G21" s="1" t="s">
        <v>9</v>
      </c>
      <c r="H21" s="1" t="s">
        <v>13</v>
      </c>
      <c r="I21" s="13" t="s">
        <v>32</v>
      </c>
      <c r="J21" s="1" t="s">
        <v>3</v>
      </c>
      <c r="K21" s="1" t="s">
        <v>3</v>
      </c>
      <c r="L21" s="1" t="s">
        <v>5</v>
      </c>
      <c r="M21" s="1" t="s">
        <v>5</v>
      </c>
    </row>
    <row r="22" spans="2:13" ht="12.75">
      <c r="B22" s="5">
        <v>4000</v>
      </c>
      <c r="C22" s="5">
        <v>400</v>
      </c>
      <c r="D22" s="3">
        <f>B22/C22</f>
        <v>10</v>
      </c>
      <c r="E22" s="11">
        <v>4.5</v>
      </c>
      <c r="F22" s="3">
        <f>3.14159*(E22/2)*(E22/2)</f>
        <v>15.904299375</v>
      </c>
      <c r="G22">
        <v>1.1</v>
      </c>
      <c r="H22" s="5">
        <v>1000</v>
      </c>
      <c r="I22" s="14">
        <f>H22*39/(5280*12)</f>
        <v>0.615530303030303</v>
      </c>
      <c r="J22" s="9">
        <f>D22*D22*G22*(H22/1000)*2</f>
        <v>220.00000000000003</v>
      </c>
      <c r="K22" s="7">
        <f>B22-J22</f>
        <v>3780</v>
      </c>
      <c r="L22" s="8">
        <f>D22*G22*(H22/1000)*2</f>
        <v>22</v>
      </c>
      <c r="M22" s="7">
        <f>C22-L22</f>
        <v>378</v>
      </c>
    </row>
    <row r="26" spans="2:4" ht="12.75">
      <c r="B26" t="s">
        <v>24</v>
      </c>
      <c r="C26" s="8" t="s">
        <v>29</v>
      </c>
      <c r="D26" s="2" t="s">
        <v>28</v>
      </c>
    </row>
    <row r="27" spans="2:4" ht="12.75">
      <c r="B27" t="s">
        <v>25</v>
      </c>
      <c r="C27" s="8" t="s">
        <v>27</v>
      </c>
      <c r="D27" s="2" t="s">
        <v>26</v>
      </c>
    </row>
    <row r="28" spans="2:4" ht="12.75">
      <c r="B28">
        <v>1</v>
      </c>
      <c r="C28">
        <v>7.35</v>
      </c>
      <c r="D28" s="2">
        <f>3.1416*(C28/2)*(C28/2)</f>
        <v>42.4292715</v>
      </c>
    </row>
    <row r="29" spans="2:4" ht="12.75">
      <c r="B29">
        <v>2</v>
      </c>
      <c r="C29">
        <v>6.54</v>
      </c>
      <c r="D29" s="2">
        <f aca="true" t="shared" si="0" ref="D29:D55">3.1416*(C29/2)*(C29/2)</f>
        <v>33.59281464</v>
      </c>
    </row>
    <row r="30" spans="2:4" ht="12.75">
      <c r="B30">
        <v>3</v>
      </c>
      <c r="C30">
        <v>5.83</v>
      </c>
      <c r="D30" s="2">
        <f t="shared" si="0"/>
        <v>26.69488206</v>
      </c>
    </row>
    <row r="31" spans="2:4" ht="12.75">
      <c r="B31">
        <v>4</v>
      </c>
      <c r="C31">
        <v>5.19</v>
      </c>
      <c r="D31" s="2">
        <f t="shared" si="0"/>
        <v>21.15561294</v>
      </c>
    </row>
    <row r="32" spans="2:4" ht="12.75">
      <c r="B32">
        <v>5</v>
      </c>
      <c r="C32">
        <v>4.62</v>
      </c>
      <c r="D32" s="2">
        <f t="shared" si="0"/>
        <v>16.76389176</v>
      </c>
    </row>
    <row r="33" spans="2:4" ht="12.75">
      <c r="B33">
        <v>6</v>
      </c>
      <c r="C33">
        <v>4.12</v>
      </c>
      <c r="D33" s="2">
        <f t="shared" si="0"/>
        <v>13.33169376</v>
      </c>
    </row>
    <row r="34" spans="2:4" ht="12.75">
      <c r="B34">
        <v>7</v>
      </c>
      <c r="C34">
        <v>3.67</v>
      </c>
      <c r="D34" s="2">
        <f t="shared" si="0"/>
        <v>10.57847406</v>
      </c>
    </row>
    <row r="35" spans="2:4" ht="12.75">
      <c r="B35">
        <v>8</v>
      </c>
      <c r="C35">
        <v>3.26</v>
      </c>
      <c r="D35" s="2">
        <f t="shared" si="0"/>
        <v>8.34691704</v>
      </c>
    </row>
    <row r="36" spans="2:4" ht="12.75">
      <c r="B36">
        <v>9</v>
      </c>
      <c r="C36">
        <v>2.91</v>
      </c>
      <c r="D36" s="2">
        <f t="shared" si="0"/>
        <v>6.65084574</v>
      </c>
    </row>
    <row r="37" spans="2:4" ht="12.75">
      <c r="B37">
        <v>10</v>
      </c>
      <c r="C37">
        <v>2.59</v>
      </c>
      <c r="D37" s="2">
        <f t="shared" si="0"/>
        <v>5.26854174</v>
      </c>
    </row>
    <row r="38" spans="2:4" ht="12.75">
      <c r="B38">
        <v>11</v>
      </c>
      <c r="C38">
        <v>2.31</v>
      </c>
      <c r="D38" s="2">
        <f t="shared" si="0"/>
        <v>4.19097294</v>
      </c>
    </row>
    <row r="39" spans="2:4" ht="12.75">
      <c r="B39">
        <v>12</v>
      </c>
      <c r="C39">
        <v>2.05</v>
      </c>
      <c r="D39" s="2">
        <f t="shared" si="0"/>
        <v>3.3006434999999996</v>
      </c>
    </row>
    <row r="40" spans="2:4" ht="12.75">
      <c r="B40">
        <v>13</v>
      </c>
      <c r="C40">
        <v>1.83</v>
      </c>
      <c r="D40" s="2">
        <f t="shared" si="0"/>
        <v>2.63022606</v>
      </c>
    </row>
    <row r="41" spans="2:4" ht="12.75">
      <c r="B41">
        <v>14</v>
      </c>
      <c r="C41">
        <v>1.63</v>
      </c>
      <c r="D41" s="2">
        <f t="shared" si="0"/>
        <v>2.08672926</v>
      </c>
    </row>
    <row r="42" spans="2:4" ht="12.75">
      <c r="B42">
        <v>15</v>
      </c>
      <c r="C42">
        <v>1.45</v>
      </c>
      <c r="D42" s="2">
        <f t="shared" si="0"/>
        <v>1.6513035</v>
      </c>
    </row>
    <row r="43" spans="2:4" ht="12.75">
      <c r="B43">
        <v>16</v>
      </c>
      <c r="C43">
        <v>1.29</v>
      </c>
      <c r="D43" s="2">
        <f t="shared" si="0"/>
        <v>1.30698414</v>
      </c>
    </row>
    <row r="44" spans="2:4" ht="12.75">
      <c r="B44">
        <v>17</v>
      </c>
      <c r="C44">
        <v>1.15</v>
      </c>
      <c r="D44" s="2">
        <f t="shared" si="0"/>
        <v>1.0386914999999999</v>
      </c>
    </row>
    <row r="45" spans="2:4" ht="12.75">
      <c r="B45">
        <v>18</v>
      </c>
      <c r="C45">
        <v>1.02</v>
      </c>
      <c r="D45" s="2">
        <f t="shared" si="0"/>
        <v>0.81713016</v>
      </c>
    </row>
    <row r="46" spans="2:4" ht="12.75">
      <c r="B46">
        <v>19</v>
      </c>
      <c r="C46">
        <v>0.912</v>
      </c>
      <c r="D46" s="2">
        <f t="shared" si="0"/>
        <v>0.6532517376000001</v>
      </c>
    </row>
    <row r="47" spans="2:4" ht="12.75">
      <c r="B47">
        <v>20</v>
      </c>
      <c r="C47">
        <v>0.812</v>
      </c>
      <c r="D47" s="2">
        <f t="shared" si="0"/>
        <v>0.5178487776</v>
      </c>
    </row>
    <row r="48" spans="2:4" ht="12.75">
      <c r="B48">
        <v>21</v>
      </c>
      <c r="C48">
        <v>0.723</v>
      </c>
      <c r="D48" s="2">
        <f t="shared" si="0"/>
        <v>0.41055135660000003</v>
      </c>
    </row>
    <row r="49" spans="2:4" ht="12.75">
      <c r="B49">
        <v>22</v>
      </c>
      <c r="C49">
        <v>0.644</v>
      </c>
      <c r="D49" s="2">
        <f t="shared" si="0"/>
        <v>0.32573365439999996</v>
      </c>
    </row>
    <row r="50" spans="2:4" ht="12.75">
      <c r="B50">
        <v>23</v>
      </c>
      <c r="C50">
        <v>0.573</v>
      </c>
      <c r="D50" s="2">
        <f t="shared" si="0"/>
        <v>0.2578695965999999</v>
      </c>
    </row>
    <row r="51" spans="2:4" ht="12.75">
      <c r="B51">
        <v>24</v>
      </c>
      <c r="C51">
        <v>0.511</v>
      </c>
      <c r="D51" s="2">
        <f t="shared" si="0"/>
        <v>0.20508443340000002</v>
      </c>
    </row>
    <row r="52" spans="2:4" ht="12.75">
      <c r="B52">
        <v>25</v>
      </c>
      <c r="C52">
        <v>0.455</v>
      </c>
      <c r="D52" s="2">
        <f t="shared" si="0"/>
        <v>0.16259743499999998</v>
      </c>
    </row>
    <row r="53" spans="2:4" ht="12.75">
      <c r="B53">
        <v>26</v>
      </c>
      <c r="C53">
        <v>0.255</v>
      </c>
      <c r="D53" s="2">
        <f t="shared" si="0"/>
        <v>0.051070635</v>
      </c>
    </row>
    <row r="54" spans="2:4" ht="12.75">
      <c r="B54">
        <v>27</v>
      </c>
      <c r="C54">
        <v>0.143</v>
      </c>
      <c r="D54" s="2">
        <f t="shared" si="0"/>
        <v>0.016060644599999997</v>
      </c>
    </row>
    <row r="55" spans="2:4" ht="12.75">
      <c r="B55">
        <v>28</v>
      </c>
      <c r="C55">
        <v>0.08</v>
      </c>
      <c r="D55" s="2">
        <f t="shared" si="0"/>
        <v>0.00502656</v>
      </c>
    </row>
    <row r="56" spans="2:4" ht="12.75">
      <c r="B56" t="s">
        <v>30</v>
      </c>
      <c r="C56" s="8"/>
      <c r="D56" s="8"/>
    </row>
  </sheetData>
  <printOptions/>
  <pageMargins left="0.75" right="0.75" top="0.46" bottom="0.28" header="0.34" footer="0.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Whalan</dc:creator>
  <cp:keywords/>
  <dc:description/>
  <cp:lastModifiedBy>Mike</cp:lastModifiedBy>
  <cp:lastPrinted>2005-12-28T17:23:15Z</cp:lastPrinted>
  <dcterms:created xsi:type="dcterms:W3CDTF">2002-08-13T07:33:33Z</dcterms:created>
  <dcterms:modified xsi:type="dcterms:W3CDTF">2005-12-28T18:39:43Z</dcterms:modified>
  <cp:category/>
  <cp:version/>
  <cp:contentType/>
  <cp:contentStatus/>
</cp:coreProperties>
</file>